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faf4dbb12ea716/PREFEITURAS e CÂMARA/SÃO JOSÉ DO SERIDÓ/LICITAÇÕES 2025/PE 2025/PE 003-2025 - TRANSPORTE ESCOLAR/"/>
    </mc:Choice>
  </mc:AlternateContent>
  <xr:revisionPtr revIDLastSave="130" documentId="8_{301A5DAD-B9E0-4FCC-AEA3-E1BF65B873EB}" xr6:coauthVersionLast="47" xr6:coauthVersionMax="47" xr10:uidLastSave="{443934A6-4AED-4117-BB33-309E7373213C}"/>
  <bookViews>
    <workbookView xWindow="-120" yWindow="-120" windowWidth="29040" windowHeight="15720" activeTab="1" xr2:uid="{1A800147-EB5F-46B4-8A6C-F10685AE4992}"/>
  </bookViews>
  <sheets>
    <sheet name="COMPOSIÇÃO" sheetId="4" r:id="rId1"/>
    <sheet name="tes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4" l="1"/>
  <c r="B27" i="4"/>
  <c r="B28" i="4" s="1"/>
  <c r="B20" i="4"/>
  <c r="B22" i="4" s="1"/>
  <c r="E19" i="4"/>
  <c r="E17" i="4"/>
  <c r="E18" i="4" s="1"/>
  <c r="E16" i="4"/>
  <c r="B13" i="4"/>
  <c r="B15" i="4" s="1"/>
  <c r="E11" i="4"/>
  <c r="E8" i="4"/>
  <c r="E10" i="4" s="1"/>
  <c r="B8" i="4"/>
  <c r="H5" i="4"/>
  <c r="H6" i="4" s="1"/>
  <c r="H7" i="4" s="1"/>
  <c r="H11" i="4" s="1"/>
  <c r="H5" i="3"/>
  <c r="H6" i="3" s="1"/>
  <c r="H7" i="3" s="1"/>
  <c r="H11" i="3" s="1"/>
  <c r="B27" i="3"/>
  <c r="B28" i="3" s="1"/>
  <c r="E20" i="3"/>
  <c r="B20" i="3"/>
  <c r="B22" i="3" s="1"/>
  <c r="E19" i="3"/>
  <c r="E17" i="3"/>
  <c r="E18" i="3" s="1"/>
  <c r="E16" i="3"/>
  <c r="B13" i="3"/>
  <c r="B15" i="3" s="1"/>
  <c r="E11" i="3"/>
  <c r="E8" i="3"/>
  <c r="E10" i="3" s="1"/>
  <c r="B8" i="3"/>
  <c r="H12" i="3" l="1"/>
  <c r="H30" i="3" s="1"/>
  <c r="E21" i="3"/>
  <c r="E22" i="3" s="1"/>
  <c r="E21" i="4"/>
  <c r="B30" i="4"/>
  <c r="H12" i="4"/>
  <c r="H30" i="4" s="1"/>
  <c r="E12" i="4"/>
  <c r="E22" i="4"/>
  <c r="E12" i="3"/>
  <c r="B30" i="3"/>
  <c r="E30" i="3" l="1"/>
  <c r="B32" i="3" s="1"/>
  <c r="B34" i="3" s="1"/>
  <c r="B36" i="3" s="1"/>
  <c r="E30" i="4"/>
  <c r="B32" i="4" s="1"/>
  <c r="B34" i="4" s="1"/>
  <c r="B36" i="4" s="1"/>
</calcChain>
</file>

<file path=xl/sharedStrings.xml><?xml version="1.0" encoding="utf-8"?>
<sst xmlns="http://schemas.openxmlformats.org/spreadsheetml/2006/main" count="126" uniqueCount="68">
  <si>
    <t>CUSTOS VARIÁVEIS</t>
  </si>
  <si>
    <t>COMBUSTIVEL</t>
  </si>
  <si>
    <t>R$</t>
  </si>
  <si>
    <t>MÉDIA CONSUMIDA POR KM/ LITRO</t>
  </si>
  <si>
    <t>CUSTO COMBUSTÍVEL POR KM</t>
  </si>
  <si>
    <t>LUBRIFICANTES</t>
  </si>
  <si>
    <t>PREÇO DO LITRO LUBRIFICANTE</t>
  </si>
  <si>
    <t xml:space="preserve">TOTAL NA TROCA </t>
  </si>
  <si>
    <t>TROCA - LITROS</t>
  </si>
  <si>
    <t>KM RODADOS COM 1 TROCA</t>
  </si>
  <si>
    <t>CUSTO LUBRIFICANTE POR KM</t>
  </si>
  <si>
    <t>RODAGEM</t>
  </si>
  <si>
    <t xml:space="preserve">PREÇO DO PNEU </t>
  </si>
  <si>
    <t>QUANT PNEUS RODANDO</t>
  </si>
  <si>
    <t>TOTAL NA TROCA</t>
  </si>
  <si>
    <t>VIDA UTIL DO PNEU POR KM</t>
  </si>
  <si>
    <t>CUSTO DOS PNEUS DE RODAGEM POR KM</t>
  </si>
  <si>
    <t>MANUTENÇÃO: PEÇAS E ACESSÓRIOS</t>
  </si>
  <si>
    <t>CUSTO DE MANUTENÇÃO POR MÊS</t>
  </si>
  <si>
    <t>CUSTO DE MANUTENÇÃO POR KM</t>
  </si>
  <si>
    <t>ESTIMATIVA DE DIAS LETIVOS MÊS</t>
  </si>
  <si>
    <t>ESTIMATIVA DE KM MÊS</t>
  </si>
  <si>
    <t>KM DIÁRIOS</t>
  </si>
  <si>
    <t>VEÍCULO</t>
  </si>
  <si>
    <t>TOTAL DE CUSTOS VARIÁVEIS</t>
  </si>
  <si>
    <t>CUSTOS FIXOS</t>
  </si>
  <si>
    <t>DEPRECIAÇÃO</t>
  </si>
  <si>
    <t>VALOR MÉDIO DE VENDA VEÍCULO</t>
  </si>
  <si>
    <t>DEPRECIAÇÃO ANUAL %</t>
  </si>
  <si>
    <t>VALOR DA DEPRECIAÇÃO</t>
  </si>
  <si>
    <t>VALOR A DEPRECIAR MÊS</t>
  </si>
  <si>
    <t>MESES ANO</t>
  </si>
  <si>
    <t xml:space="preserve">KM MEDIA PERCORRIDA NO MÊS </t>
  </si>
  <si>
    <t xml:space="preserve">MÉDIA DIAS LETIVOS MÊS </t>
  </si>
  <si>
    <t>CUSTO DA DEPRECIAÇÃO POR KM</t>
  </si>
  <si>
    <t>CUSTO COM PESSOAL</t>
  </si>
  <si>
    <t>13º SALÁRIO</t>
  </si>
  <si>
    <t>FÉRIAS</t>
  </si>
  <si>
    <t>1/3 FÉRIAS</t>
  </si>
  <si>
    <t>FGTS - 8%</t>
  </si>
  <si>
    <t>CUSTO FUNCIONÁRIO MÊS</t>
  </si>
  <si>
    <t>CUSTOS ADMINISTRATIVOS</t>
  </si>
  <si>
    <t>IPVA - 1,5% sobre o valor do veículo</t>
  </si>
  <si>
    <t>seguro resp. civil e casco</t>
  </si>
  <si>
    <t>laudos DETRAN/IN METRO</t>
  </si>
  <si>
    <t>TOTAIS DE CUSTOS MENSAIS</t>
  </si>
  <si>
    <t>MESES LETIVOS - 10</t>
  </si>
  <si>
    <t>TOTAL CUSTOS FIXOS</t>
  </si>
  <si>
    <t>TOTAL DE CUSTOS POR KM RODADO</t>
  </si>
  <si>
    <t>MARGEM DE LUCRO EM PERCENTUAL</t>
  </si>
  <si>
    <t>TOTAL A PAGAR POR KM RODADO</t>
  </si>
  <si>
    <t>INSS - OPTANTE PELO SIMPLES NACIONAL</t>
  </si>
  <si>
    <t>CUSTO MOTORISTA POR KM - XXXXX KM</t>
  </si>
  <si>
    <t>CUSTOS ADMINISTRATIVOS POR KM RODADO - XX KM</t>
  </si>
  <si>
    <t>VALOR DO VEÍCULO</t>
  </si>
  <si>
    <t xml:space="preserve">ITEM XXXX  - TRANSPORTE ESCOLAR </t>
  </si>
  <si>
    <r>
      <t xml:space="preserve">HONORÁRIOS CONTADOR MÊS - R$ 300/ </t>
    </r>
    <r>
      <rPr>
        <b/>
        <sz val="8"/>
        <color theme="1"/>
        <rFont val="Arial"/>
        <family val="2"/>
      </rPr>
      <t>02</t>
    </r>
    <r>
      <rPr>
        <sz val="8"/>
        <color theme="1"/>
        <rFont val="Arial"/>
        <family val="2"/>
      </rPr>
      <t xml:space="preserve"> LINHAS POR EMPRESA</t>
    </r>
  </si>
  <si>
    <t>TOTAL A PAGAR POR VIAGEM</t>
  </si>
  <si>
    <t xml:space="preserve">ITEM _____  - TRANSPORTE ESCOLAR </t>
  </si>
  <si>
    <t>GASOLINA/ DIESEL</t>
  </si>
  <si>
    <t>MOTORISTA - INDICAR Convenção coletiva de trabalho - 4 h</t>
  </si>
  <si>
    <t>INSS - 20 % ou OPTANTE PELO SIMPLES NACIONAL</t>
  </si>
  <si>
    <t>CUSTO MOTORISTA POR KM - _____ KM</t>
  </si>
  <si>
    <t>GASOLINA OU DIESEL</t>
  </si>
  <si>
    <t>MOTORISTA - CONFORME CONVENCÃO COLETIVA DE TRABALHO VIGENTE COM ABRANGÊNCIA EM SÃO JOSÉ DO SERIDÓ/ RN</t>
  </si>
  <si>
    <r>
      <t xml:space="preserve">HONORÁRIOS CONTADOR MÊS - R$ ____/ </t>
    </r>
    <r>
      <rPr>
        <b/>
        <sz val="7"/>
        <color theme="1"/>
        <rFont val="Arial"/>
        <family val="2"/>
      </rPr>
      <t>___</t>
    </r>
    <r>
      <rPr>
        <sz val="7"/>
        <color theme="1"/>
        <rFont val="Arial"/>
        <family val="2"/>
      </rPr>
      <t xml:space="preserve"> LINHAS POR EMPRESA</t>
    </r>
  </si>
  <si>
    <t xml:space="preserve">IDENTIFICAR </t>
  </si>
  <si>
    <t>VEICULO, LUBRIFICANTE E PNEU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</si>
</sst>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0" applyNumberFormat="1" applyFont="1"/>
    <xf numFmtId="43" fontId="3" fillId="0" borderId="0" xfId="1" applyFont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4" fillId="0" borderId="1" xfId="0" applyNumberFormat="1" applyFont="1" applyBorder="1"/>
    <xf numFmtId="43" fontId="3" fillId="0" borderId="0" xfId="1" applyFont="1"/>
    <xf numFmtId="0" fontId="4" fillId="0" borderId="1" xfId="0" applyFont="1" applyBorder="1" applyAlignment="1">
      <alignment wrapText="1"/>
    </xf>
    <xf numFmtId="9" fontId="3" fillId="0" borderId="0" xfId="0" applyNumberFormat="1" applyFont="1"/>
    <xf numFmtId="0" fontId="4" fillId="2" borderId="0" xfId="0" applyFont="1" applyFill="1" applyAlignment="1">
      <alignment wrapText="1"/>
    </xf>
    <xf numFmtId="0" fontId="4" fillId="3" borderId="0" xfId="0" applyFont="1" applyFill="1"/>
    <xf numFmtId="164" fontId="3" fillId="0" borderId="0" xfId="1" applyNumberFormat="1" applyFont="1" applyFill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164" fontId="3" fillId="0" borderId="0" xfId="1" applyNumberFormat="1" applyFont="1"/>
    <xf numFmtId="164" fontId="4" fillId="3" borderId="0" xfId="0" applyNumberFormat="1" applyFont="1" applyFill="1"/>
    <xf numFmtId="164" fontId="0" fillId="0" borderId="0" xfId="0" applyNumberFormat="1"/>
    <xf numFmtId="0" fontId="4" fillId="3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/>
    <xf numFmtId="0" fontId="5" fillId="2" borderId="0" xfId="0" applyFont="1" applyFill="1" applyAlignment="1">
      <alignment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1" applyNumberFormat="1" applyFont="1" applyFill="1" applyAlignment="1">
      <alignment horizontal="right"/>
    </xf>
    <xf numFmtId="164" fontId="6" fillId="0" borderId="0" xfId="1" applyNumberFormat="1" applyFont="1"/>
    <xf numFmtId="43" fontId="6" fillId="0" borderId="0" xfId="1" applyFont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164" fontId="6" fillId="0" borderId="0" xfId="1" applyNumberFormat="1" applyFont="1" applyFill="1"/>
    <xf numFmtId="164" fontId="6" fillId="0" borderId="0" xfId="0" applyNumberFormat="1" applyFont="1" applyAlignment="1">
      <alignment horizontal="right"/>
    </xf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43" fontId="6" fillId="0" borderId="0" xfId="1" applyFont="1"/>
    <xf numFmtId="9" fontId="6" fillId="0" borderId="0" xfId="0" applyNumberFormat="1" applyFont="1"/>
    <xf numFmtId="164" fontId="5" fillId="3" borderId="0" xfId="0" applyNumberFormat="1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EE25-1811-4673-B83E-2A91F7765266}">
  <dimension ref="A1:H36"/>
  <sheetViews>
    <sheetView zoomScale="170" zoomScaleNormal="170" workbookViewId="0">
      <selection activeCell="E22" sqref="E22"/>
    </sheetView>
  </sheetViews>
  <sheetFormatPr defaultRowHeight="15" x14ac:dyDescent="0.25"/>
  <cols>
    <col min="1" max="1" width="28.28515625" style="1" customWidth="1"/>
    <col min="2" max="2" width="9" style="1" bestFit="1" customWidth="1"/>
    <col min="3" max="3" width="3.42578125" style="1" customWidth="1"/>
    <col min="4" max="4" width="32.28515625" style="1" bestFit="1" customWidth="1"/>
    <col min="5" max="5" width="9.85546875" style="1" bestFit="1" customWidth="1"/>
    <col min="6" max="6" width="6" style="1" customWidth="1"/>
    <col min="7" max="7" width="24.28515625" customWidth="1"/>
    <col min="8" max="8" width="9.85546875" bestFit="1" customWidth="1"/>
  </cols>
  <sheetData>
    <row r="1" spans="1:8" x14ac:dyDescent="0.25">
      <c r="A1" s="25" t="s">
        <v>58</v>
      </c>
      <c r="B1" s="25"/>
      <c r="C1" s="25"/>
      <c r="D1" s="25"/>
    </row>
    <row r="2" spans="1:8" x14ac:dyDescent="0.25">
      <c r="A2" s="2" t="s">
        <v>22</v>
      </c>
      <c r="B2" s="2"/>
      <c r="D2" s="2" t="s">
        <v>23</v>
      </c>
      <c r="E2" s="15"/>
    </row>
    <row r="3" spans="1:8" ht="15.75" thickBot="1" x14ac:dyDescent="0.3">
      <c r="A3" s="2" t="s">
        <v>33</v>
      </c>
      <c r="B3" s="2">
        <v>22</v>
      </c>
    </row>
    <row r="4" spans="1:8" ht="12" customHeight="1" thickBot="1" x14ac:dyDescent="0.3">
      <c r="A4" s="26" t="s">
        <v>0</v>
      </c>
      <c r="B4" s="27"/>
      <c r="D4" s="28" t="s">
        <v>25</v>
      </c>
      <c r="E4" s="29"/>
      <c r="G4" s="30" t="s">
        <v>41</v>
      </c>
      <c r="H4" s="31"/>
    </row>
    <row r="5" spans="1:8" x14ac:dyDescent="0.25">
      <c r="A5" s="16" t="s">
        <v>1</v>
      </c>
      <c r="B5" s="3" t="s">
        <v>2</v>
      </c>
      <c r="D5" s="16" t="s">
        <v>26</v>
      </c>
      <c r="E5" s="2" t="s">
        <v>2</v>
      </c>
      <c r="G5" s="1" t="s">
        <v>54</v>
      </c>
      <c r="H5" s="5">
        <f>E6</f>
        <v>0</v>
      </c>
    </row>
    <row r="6" spans="1:8" x14ac:dyDescent="0.25">
      <c r="A6" s="1" t="s">
        <v>59</v>
      </c>
      <c r="B6" s="4"/>
      <c r="D6" s="1" t="s">
        <v>27</v>
      </c>
      <c r="E6" s="5"/>
      <c r="G6" s="1" t="s">
        <v>42</v>
      </c>
      <c r="H6" s="21">
        <f>H5*1.5%</f>
        <v>0</v>
      </c>
    </row>
    <row r="7" spans="1:8" x14ac:dyDescent="0.25">
      <c r="A7" s="1" t="s">
        <v>3</v>
      </c>
      <c r="B7" s="6"/>
      <c r="D7" s="1" t="s">
        <v>28</v>
      </c>
      <c r="E7" s="1">
        <v>7</v>
      </c>
      <c r="G7" s="1" t="s">
        <v>46</v>
      </c>
      <c r="H7" s="21">
        <f>H6/10</f>
        <v>0</v>
      </c>
    </row>
    <row r="8" spans="1:8" x14ac:dyDescent="0.25">
      <c r="A8" s="7" t="s">
        <v>4</v>
      </c>
      <c r="B8" s="8" t="e">
        <f>B6/B7</f>
        <v>#DIV/0!</v>
      </c>
      <c r="D8" s="1" t="s">
        <v>29</v>
      </c>
      <c r="E8" s="5">
        <f>E6*7%</f>
        <v>0</v>
      </c>
      <c r="G8" s="1" t="s">
        <v>43</v>
      </c>
      <c r="H8" s="21">
        <v>250</v>
      </c>
    </row>
    <row r="9" spans="1:8" x14ac:dyDescent="0.25">
      <c r="B9" s="9"/>
      <c r="D9" s="1" t="s">
        <v>31</v>
      </c>
      <c r="E9" s="1">
        <v>10</v>
      </c>
      <c r="G9" s="1" t="s">
        <v>44</v>
      </c>
      <c r="H9" s="21">
        <v>200</v>
      </c>
    </row>
    <row r="10" spans="1:8" ht="31.9" customHeight="1" x14ac:dyDescent="0.25">
      <c r="A10" s="16" t="s">
        <v>5</v>
      </c>
      <c r="B10" s="9"/>
      <c r="D10" s="1" t="s">
        <v>30</v>
      </c>
      <c r="E10" s="5">
        <f>E8/E9</f>
        <v>0</v>
      </c>
      <c r="G10" s="19" t="s">
        <v>56</v>
      </c>
      <c r="H10" s="17">
        <v>150</v>
      </c>
    </row>
    <row r="11" spans="1:8" ht="25.9" customHeight="1" x14ac:dyDescent="0.25">
      <c r="A11" s="1" t="s">
        <v>6</v>
      </c>
      <c r="B11" s="10"/>
      <c r="D11" s="1" t="s">
        <v>32</v>
      </c>
      <c r="E11" s="1">
        <f>B2*B3</f>
        <v>0</v>
      </c>
      <c r="G11" s="1" t="s">
        <v>45</v>
      </c>
      <c r="H11" s="23">
        <f>SUM(H7:H10)</f>
        <v>600</v>
      </c>
    </row>
    <row r="12" spans="1:8" ht="23.25" x14ac:dyDescent="0.25">
      <c r="A12" s="1" t="s">
        <v>8</v>
      </c>
      <c r="B12" s="9"/>
      <c r="D12" s="7" t="s">
        <v>34</v>
      </c>
      <c r="E12" s="11" t="e">
        <f>E10/E11</f>
        <v>#DIV/0!</v>
      </c>
      <c r="G12" s="13" t="s">
        <v>53</v>
      </c>
      <c r="H12" s="23" t="e">
        <f>H11/B27</f>
        <v>#DIV/0!</v>
      </c>
    </row>
    <row r="13" spans="1:8" x14ac:dyDescent="0.25">
      <c r="A13" s="1" t="s">
        <v>7</v>
      </c>
      <c r="B13" s="10">
        <f>B12*B11</f>
        <v>0</v>
      </c>
    </row>
    <row r="14" spans="1:8" x14ac:dyDescent="0.25">
      <c r="A14" s="1" t="s">
        <v>9</v>
      </c>
      <c r="B14" s="9"/>
      <c r="D14" s="16" t="s">
        <v>35</v>
      </c>
    </row>
    <row r="15" spans="1:8" ht="23.25" x14ac:dyDescent="0.25">
      <c r="A15" s="7" t="s">
        <v>10</v>
      </c>
      <c r="B15" s="7" t="e">
        <f>B13/B14</f>
        <v>#DIV/0!</v>
      </c>
      <c r="D15" s="24" t="s">
        <v>60</v>
      </c>
      <c r="E15" s="5">
        <v>800</v>
      </c>
    </row>
    <row r="16" spans="1:8" x14ac:dyDescent="0.25">
      <c r="D16" s="1" t="s">
        <v>36</v>
      </c>
      <c r="E16" s="5">
        <f>E15/12</f>
        <v>66.666666666666671</v>
      </c>
    </row>
    <row r="17" spans="1:8" x14ac:dyDescent="0.25">
      <c r="A17" s="16" t="s">
        <v>11</v>
      </c>
      <c r="B17" s="15"/>
      <c r="D17" s="1" t="s">
        <v>37</v>
      </c>
      <c r="E17" s="5">
        <f>E15/12</f>
        <v>66.666666666666671</v>
      </c>
    </row>
    <row r="18" spans="1:8" x14ac:dyDescent="0.25">
      <c r="A18" s="1" t="s">
        <v>12</v>
      </c>
      <c r="B18" s="5"/>
      <c r="D18" s="1" t="s">
        <v>38</v>
      </c>
      <c r="E18" s="5">
        <f>E17/3</f>
        <v>22.222222222222225</v>
      </c>
    </row>
    <row r="19" spans="1:8" x14ac:dyDescent="0.25">
      <c r="A19" s="1" t="s">
        <v>13</v>
      </c>
      <c r="D19" s="1" t="s">
        <v>39</v>
      </c>
      <c r="E19" s="5">
        <f>E15*8%</f>
        <v>64</v>
      </c>
    </row>
    <row r="20" spans="1:8" x14ac:dyDescent="0.25">
      <c r="A20" s="1" t="s">
        <v>14</v>
      </c>
      <c r="B20" s="5">
        <f>B18*B19</f>
        <v>0</v>
      </c>
      <c r="D20" s="1" t="s">
        <v>61</v>
      </c>
      <c r="E20" s="5">
        <f>E15*20%</f>
        <v>160</v>
      </c>
    </row>
    <row r="21" spans="1:8" x14ac:dyDescent="0.25">
      <c r="A21" s="1" t="s">
        <v>15</v>
      </c>
      <c r="D21" s="1" t="s">
        <v>40</v>
      </c>
      <c r="E21" s="5">
        <f>SUM(E15:E20)</f>
        <v>1179.5555555555554</v>
      </c>
    </row>
    <row r="22" spans="1:8" x14ac:dyDescent="0.25">
      <c r="A22" s="7" t="s">
        <v>16</v>
      </c>
      <c r="B22" s="11" t="e">
        <f>B20/B21</f>
        <v>#DIV/0!</v>
      </c>
      <c r="D22" s="7" t="s">
        <v>62</v>
      </c>
      <c r="E22" s="11" t="e">
        <f>E21/B27</f>
        <v>#DIV/0!</v>
      </c>
    </row>
    <row r="24" spans="1:8" x14ac:dyDescent="0.25">
      <c r="A24" s="16" t="s">
        <v>17</v>
      </c>
      <c r="D24" s="2"/>
      <c r="G24" s="20"/>
    </row>
    <row r="25" spans="1:8" x14ac:dyDescent="0.25">
      <c r="A25" s="1" t="s">
        <v>18</v>
      </c>
      <c r="B25" s="5"/>
      <c r="E25" s="5"/>
      <c r="G25" s="20"/>
    </row>
    <row r="26" spans="1:8" x14ac:dyDescent="0.25">
      <c r="A26" s="1" t="s">
        <v>20</v>
      </c>
      <c r="B26" s="1">
        <v>22</v>
      </c>
      <c r="E26" s="5"/>
      <c r="G26" s="20"/>
    </row>
    <row r="27" spans="1:8" x14ac:dyDescent="0.25">
      <c r="A27" s="1" t="s">
        <v>21</v>
      </c>
      <c r="B27" s="1">
        <f>B26*B2</f>
        <v>0</v>
      </c>
      <c r="F27" s="18"/>
      <c r="G27" s="18"/>
    </row>
    <row r="28" spans="1:8" x14ac:dyDescent="0.25">
      <c r="A28" s="7" t="s">
        <v>19</v>
      </c>
      <c r="B28" s="11" t="e">
        <f>B25/B27</f>
        <v>#DIV/0!</v>
      </c>
      <c r="E28" s="12"/>
      <c r="G28" s="20"/>
    </row>
    <row r="29" spans="1:8" x14ac:dyDescent="0.25">
      <c r="B29" s="5"/>
      <c r="D29" s="2"/>
      <c r="G29" s="20"/>
    </row>
    <row r="30" spans="1:8" ht="23.25" x14ac:dyDescent="0.25">
      <c r="A30" s="7" t="s">
        <v>24</v>
      </c>
      <c r="B30" s="11" t="e">
        <f>B28+B22+B15+B8</f>
        <v>#DIV/0!</v>
      </c>
      <c r="D30" s="7" t="s">
        <v>47</v>
      </c>
      <c r="E30" s="11" t="e">
        <f>E12+E22</f>
        <v>#DIV/0!</v>
      </c>
      <c r="G30" s="13" t="s">
        <v>53</v>
      </c>
      <c r="H30" s="23" t="e">
        <f>H12</f>
        <v>#DIV/0!</v>
      </c>
    </row>
    <row r="32" spans="1:8" x14ac:dyDescent="0.25">
      <c r="A32" s="7" t="s">
        <v>48</v>
      </c>
      <c r="B32" s="11" t="e">
        <f>B30+E30+H30</f>
        <v>#DIV/0!</v>
      </c>
    </row>
    <row r="33" spans="1:4" x14ac:dyDescent="0.25">
      <c r="A33" s="1" t="s">
        <v>49</v>
      </c>
      <c r="B33" s="14"/>
      <c r="D33" s="5"/>
    </row>
    <row r="34" spans="1:4" x14ac:dyDescent="0.25">
      <c r="A34" s="7" t="s">
        <v>50</v>
      </c>
      <c r="B34" s="11" t="e">
        <f>B32+(B32*B33)</f>
        <v>#DIV/0!</v>
      </c>
    </row>
    <row r="36" spans="1:4" x14ac:dyDescent="0.25">
      <c r="A36" s="16" t="s">
        <v>57</v>
      </c>
      <c r="B36" s="22" t="e">
        <f>B34*B2</f>
        <v>#DIV/0!</v>
      </c>
    </row>
  </sheetData>
  <mergeCells count="4">
    <mergeCell ref="A1:D1"/>
    <mergeCell ref="A4:B4"/>
    <mergeCell ref="D4:E4"/>
    <mergeCell ref="G4:H4"/>
  </mergeCells>
  <pageMargins left="0.51181102362204722" right="0.51181102362204722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5D58-C100-43B0-87DD-CE6393972BF1}">
  <dimension ref="A1:H36"/>
  <sheetViews>
    <sheetView tabSelected="1" topLeftCell="A28" zoomScale="170" zoomScaleNormal="170" workbookViewId="0">
      <selection activeCell="G42" sqref="G42"/>
    </sheetView>
  </sheetViews>
  <sheetFormatPr defaultRowHeight="15" x14ac:dyDescent="0.25"/>
  <cols>
    <col min="1" max="1" width="29.140625" style="33" customWidth="1"/>
    <col min="2" max="2" width="9" style="33" bestFit="1" customWidth="1"/>
    <col min="3" max="3" width="3.42578125" style="33" customWidth="1"/>
    <col min="4" max="4" width="38.42578125" style="33" customWidth="1"/>
    <col min="5" max="5" width="12.7109375" style="33" customWidth="1"/>
    <col min="6" max="6" width="4.42578125" style="33" customWidth="1"/>
    <col min="7" max="7" width="24.28515625" style="33" customWidth="1"/>
    <col min="8" max="8" width="9.85546875" style="33" bestFit="1" customWidth="1"/>
  </cols>
  <sheetData>
    <row r="1" spans="1:8" x14ac:dyDescent="0.25">
      <c r="A1" s="32" t="s">
        <v>55</v>
      </c>
      <c r="B1" s="32"/>
      <c r="C1" s="32"/>
      <c r="D1" s="32"/>
    </row>
    <row r="2" spans="1:8" x14ac:dyDescent="0.25">
      <c r="A2" s="34" t="s">
        <v>22</v>
      </c>
      <c r="B2" s="34">
        <v>0</v>
      </c>
      <c r="D2" s="34" t="s">
        <v>23</v>
      </c>
      <c r="E2" s="35"/>
    </row>
    <row r="3" spans="1:8" ht="15.75" thickBot="1" x14ac:dyDescent="0.3">
      <c r="A3" s="34" t="s">
        <v>33</v>
      </c>
      <c r="B3" s="34">
        <v>22</v>
      </c>
    </row>
    <row r="4" spans="1:8" ht="12" customHeight="1" thickBot="1" x14ac:dyDescent="0.3">
      <c r="A4" s="36" t="s">
        <v>0</v>
      </c>
      <c r="B4" s="37"/>
      <c r="D4" s="38" t="s">
        <v>25</v>
      </c>
      <c r="E4" s="39"/>
      <c r="G4" s="40" t="s">
        <v>41</v>
      </c>
      <c r="H4" s="41"/>
    </row>
    <row r="5" spans="1:8" x14ac:dyDescent="0.25">
      <c r="A5" s="42" t="s">
        <v>1</v>
      </c>
      <c r="B5" s="43" t="s">
        <v>2</v>
      </c>
      <c r="D5" s="42" t="s">
        <v>26</v>
      </c>
      <c r="E5" s="34" t="s">
        <v>2</v>
      </c>
      <c r="G5" s="33" t="s">
        <v>54</v>
      </c>
      <c r="H5" s="44">
        <f>E6</f>
        <v>0</v>
      </c>
    </row>
    <row r="6" spans="1:8" x14ac:dyDescent="0.25">
      <c r="A6" s="33" t="s">
        <v>63</v>
      </c>
      <c r="B6" s="45">
        <v>0</v>
      </c>
      <c r="D6" s="33" t="s">
        <v>27</v>
      </c>
      <c r="E6" s="44"/>
      <c r="G6" s="33" t="s">
        <v>42</v>
      </c>
      <c r="H6" s="46">
        <f>H5*1.5%</f>
        <v>0</v>
      </c>
    </row>
    <row r="7" spans="1:8" x14ac:dyDescent="0.25">
      <c r="A7" s="33" t="s">
        <v>3</v>
      </c>
      <c r="B7" s="47">
        <v>0</v>
      </c>
      <c r="D7" s="33" t="s">
        <v>28</v>
      </c>
      <c r="E7" s="33">
        <v>7</v>
      </c>
      <c r="G7" s="33" t="s">
        <v>46</v>
      </c>
      <c r="H7" s="46">
        <f>H6/10</f>
        <v>0</v>
      </c>
    </row>
    <row r="8" spans="1:8" x14ac:dyDescent="0.25">
      <c r="A8" s="48" t="s">
        <v>4</v>
      </c>
      <c r="B8" s="49" t="e">
        <f>B6/B7</f>
        <v>#DIV/0!</v>
      </c>
      <c r="D8" s="33" t="s">
        <v>29</v>
      </c>
      <c r="E8" s="44">
        <f>E6*7%</f>
        <v>0</v>
      </c>
      <c r="G8" s="33" t="s">
        <v>43</v>
      </c>
      <c r="H8" s="46">
        <v>0</v>
      </c>
    </row>
    <row r="9" spans="1:8" x14ac:dyDescent="0.25">
      <c r="B9" s="50"/>
      <c r="D9" s="33" t="s">
        <v>31</v>
      </c>
      <c r="E9" s="33">
        <v>12</v>
      </c>
      <c r="G9" s="33" t="s">
        <v>44</v>
      </c>
      <c r="H9" s="46">
        <v>0</v>
      </c>
    </row>
    <row r="10" spans="1:8" ht="23.25" customHeight="1" x14ac:dyDescent="0.25">
      <c r="A10" s="42" t="s">
        <v>5</v>
      </c>
      <c r="B10" s="61"/>
      <c r="D10" s="33" t="s">
        <v>30</v>
      </c>
      <c r="E10" s="44">
        <f>E8/E9</f>
        <v>0</v>
      </c>
      <c r="G10" s="51" t="s">
        <v>65</v>
      </c>
      <c r="H10" s="52">
        <v>0</v>
      </c>
    </row>
    <row r="11" spans="1:8" ht="25.9" customHeight="1" x14ac:dyDescent="0.25">
      <c r="A11" s="33" t="s">
        <v>6</v>
      </c>
      <c r="B11" s="53">
        <v>0</v>
      </c>
      <c r="D11" s="33" t="s">
        <v>32</v>
      </c>
      <c r="E11" s="33">
        <f>B2*B3</f>
        <v>0</v>
      </c>
      <c r="G11" s="33" t="s">
        <v>45</v>
      </c>
      <c r="H11" s="44">
        <f>SUM(H7:H10)</f>
        <v>0</v>
      </c>
    </row>
    <row r="12" spans="1:8" ht="22.5" customHeight="1" x14ac:dyDescent="0.25">
      <c r="A12" s="33" t="s">
        <v>8</v>
      </c>
      <c r="B12" s="50">
        <v>0</v>
      </c>
      <c r="D12" s="48" t="s">
        <v>34</v>
      </c>
      <c r="E12" s="54" t="e">
        <f>E10/E11</f>
        <v>#DIV/0!</v>
      </c>
      <c r="G12" s="55" t="s">
        <v>53</v>
      </c>
      <c r="H12" s="44" t="e">
        <f>H11/B27</f>
        <v>#DIV/0!</v>
      </c>
    </row>
    <row r="13" spans="1:8" x14ac:dyDescent="0.25">
      <c r="A13" s="33" t="s">
        <v>7</v>
      </c>
      <c r="B13" s="53">
        <f>B12*B11</f>
        <v>0</v>
      </c>
    </row>
    <row r="14" spans="1:8" x14ac:dyDescent="0.25">
      <c r="A14" s="33" t="s">
        <v>9</v>
      </c>
      <c r="B14" s="50">
        <v>0</v>
      </c>
      <c r="D14" s="42" t="s">
        <v>35</v>
      </c>
    </row>
    <row r="15" spans="1:8" ht="32.25" customHeight="1" x14ac:dyDescent="0.25">
      <c r="A15" s="48" t="s">
        <v>10</v>
      </c>
      <c r="B15" s="48" t="e">
        <f>B13/B14</f>
        <v>#DIV/0!</v>
      </c>
      <c r="D15" s="56" t="s">
        <v>64</v>
      </c>
      <c r="E15" s="44">
        <v>0</v>
      </c>
    </row>
    <row r="16" spans="1:8" x14ac:dyDescent="0.25">
      <c r="D16" s="33" t="s">
        <v>36</v>
      </c>
      <c r="E16" s="44">
        <f>E15/12</f>
        <v>0</v>
      </c>
    </row>
    <row r="17" spans="1:8" x14ac:dyDescent="0.25">
      <c r="A17" s="42" t="s">
        <v>11</v>
      </c>
      <c r="B17" s="35"/>
      <c r="D17" s="33" t="s">
        <v>37</v>
      </c>
      <c r="E17" s="44">
        <f>E15/12</f>
        <v>0</v>
      </c>
    </row>
    <row r="18" spans="1:8" x14ac:dyDescent="0.25">
      <c r="A18" s="33" t="s">
        <v>12</v>
      </c>
      <c r="B18" s="44">
        <v>0</v>
      </c>
      <c r="D18" s="33" t="s">
        <v>38</v>
      </c>
      <c r="E18" s="44">
        <f>E17/3</f>
        <v>0</v>
      </c>
    </row>
    <row r="19" spans="1:8" x14ac:dyDescent="0.25">
      <c r="A19" s="33" t="s">
        <v>13</v>
      </c>
      <c r="B19" s="33">
        <v>0</v>
      </c>
      <c r="D19" s="33" t="s">
        <v>39</v>
      </c>
      <c r="E19" s="44">
        <f>E15*8%</f>
        <v>0</v>
      </c>
    </row>
    <row r="20" spans="1:8" x14ac:dyDescent="0.25">
      <c r="A20" s="33" t="s">
        <v>14</v>
      </c>
      <c r="B20" s="44">
        <f>B18*B19</f>
        <v>0</v>
      </c>
      <c r="D20" s="33" t="s">
        <v>51</v>
      </c>
      <c r="E20" s="44">
        <f>E15*0</f>
        <v>0</v>
      </c>
    </row>
    <row r="21" spans="1:8" x14ac:dyDescent="0.25">
      <c r="A21" s="33" t="s">
        <v>15</v>
      </c>
      <c r="B21" s="33">
        <v>0</v>
      </c>
      <c r="D21" s="33" t="s">
        <v>40</v>
      </c>
      <c r="E21" s="44">
        <f>SUM(E15:E20)</f>
        <v>0</v>
      </c>
    </row>
    <row r="22" spans="1:8" x14ac:dyDescent="0.25">
      <c r="A22" s="48" t="s">
        <v>16</v>
      </c>
      <c r="B22" s="54" t="e">
        <f>B20/B21</f>
        <v>#DIV/0!</v>
      </c>
      <c r="D22" s="48" t="s">
        <v>52</v>
      </c>
      <c r="E22" s="54" t="e">
        <f>E21/B27</f>
        <v>#DIV/0!</v>
      </c>
    </row>
    <row r="23" spans="1:8" ht="9" customHeight="1" x14ac:dyDescent="0.25"/>
    <row r="24" spans="1:8" x14ac:dyDescent="0.25">
      <c r="A24" s="42" t="s">
        <v>17</v>
      </c>
      <c r="D24" s="34"/>
    </row>
    <row r="25" spans="1:8" x14ac:dyDescent="0.25">
      <c r="A25" s="33" t="s">
        <v>18</v>
      </c>
      <c r="B25" s="44">
        <v>0</v>
      </c>
      <c r="E25" s="44"/>
    </row>
    <row r="26" spans="1:8" x14ac:dyDescent="0.25">
      <c r="A26" s="33" t="s">
        <v>20</v>
      </c>
      <c r="B26" s="33">
        <v>22</v>
      </c>
      <c r="E26" s="44"/>
    </row>
    <row r="27" spans="1:8" x14ac:dyDescent="0.25">
      <c r="A27" s="33" t="s">
        <v>21</v>
      </c>
      <c r="B27" s="33">
        <f>B26*B2</f>
        <v>0</v>
      </c>
      <c r="F27" s="57"/>
      <c r="G27" s="57"/>
    </row>
    <row r="28" spans="1:8" x14ac:dyDescent="0.25">
      <c r="A28" s="48" t="s">
        <v>19</v>
      </c>
      <c r="B28" s="54" t="e">
        <f>B25/B27</f>
        <v>#DIV/0!</v>
      </c>
      <c r="E28" s="58"/>
    </row>
    <row r="29" spans="1:8" ht="9" customHeight="1" x14ac:dyDescent="0.25">
      <c r="B29" s="44"/>
      <c r="D29" s="34"/>
    </row>
    <row r="30" spans="1:8" ht="19.5" x14ac:dyDescent="0.25">
      <c r="A30" s="48" t="s">
        <v>24</v>
      </c>
      <c r="B30" s="54" t="e">
        <f>B28+B22+B15+B8</f>
        <v>#DIV/0!</v>
      </c>
      <c r="D30" s="48" t="s">
        <v>47</v>
      </c>
      <c r="E30" s="54" t="e">
        <f>E12+E22</f>
        <v>#DIV/0!</v>
      </c>
      <c r="G30" s="55" t="s">
        <v>53</v>
      </c>
      <c r="H30" s="44" t="e">
        <f>H12</f>
        <v>#DIV/0!</v>
      </c>
    </row>
    <row r="31" spans="1:8" ht="9" customHeight="1" x14ac:dyDescent="0.25"/>
    <row r="32" spans="1:8" x14ac:dyDescent="0.25">
      <c r="A32" s="48" t="s">
        <v>48</v>
      </c>
      <c r="B32" s="54" t="e">
        <f>B30+E30+H30</f>
        <v>#DIV/0!</v>
      </c>
    </row>
    <row r="33" spans="1:7" x14ac:dyDescent="0.25">
      <c r="A33" s="33" t="s">
        <v>49</v>
      </c>
      <c r="B33" s="59">
        <v>0</v>
      </c>
      <c r="D33" s="44"/>
      <c r="F33" s="62"/>
      <c r="G33" s="62" t="s">
        <v>66</v>
      </c>
    </row>
    <row r="34" spans="1:7" x14ac:dyDescent="0.25">
      <c r="A34" s="48" t="s">
        <v>50</v>
      </c>
      <c r="B34" s="54" t="e">
        <f>B32+(B32*B33)</f>
        <v>#DIV/0!</v>
      </c>
      <c r="G34" s="62" t="s">
        <v>67</v>
      </c>
    </row>
    <row r="35" spans="1:7" ht="10.5" customHeight="1" x14ac:dyDescent="0.25"/>
    <row r="36" spans="1:7" x14ac:dyDescent="0.25">
      <c r="A36" s="42" t="s">
        <v>57</v>
      </c>
      <c r="B36" s="60" t="e">
        <f>B34*B2</f>
        <v>#DIV/0!</v>
      </c>
    </row>
  </sheetData>
  <mergeCells count="4">
    <mergeCell ref="A1:D1"/>
    <mergeCell ref="A4:B4"/>
    <mergeCell ref="D4:E4"/>
    <mergeCell ref="G4:H4"/>
  </mergeCells>
  <pageMargins left="0.51181102362204722" right="0.51181102362204722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COMPOSIÇÃO</vt:lpstr>
      <vt:lpstr>teste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helyda licita</dc:creator>
  <cp:lastModifiedBy>helyda licita</cp:lastModifiedBy>
  <cp:lastPrinted>2025-01-17T13:46:25Z</cp:lastPrinted>
  <dcterms:created xsi:type="dcterms:W3CDTF">2022-04-13T17:07:38Z</dcterms:created>
  <dcterms:modified xsi:type="dcterms:W3CDTF">2025-01-17T13:46:42Z</dcterms:modified>
</cp:coreProperties>
</file>